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０１．総務課\03管財\R7\06 各施設エネルギー関係\電力関係\R8 電力供給契約\02 縦覧資料\"/>
    </mc:Choice>
  </mc:AlternateContent>
  <bookViews>
    <workbookView xWindow="0" yWindow="0" windowWidth="12735" windowHeight="100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27" i="1" l="1"/>
  <c r="J26" i="1"/>
  <c r="J25" i="1"/>
  <c r="J24" i="1"/>
  <c r="J22" i="1"/>
  <c r="J21" i="1"/>
  <c r="J20" i="1"/>
  <c r="J19" i="1"/>
  <c r="J18" i="1"/>
  <c r="J17" i="1"/>
  <c r="J16" i="1"/>
  <c r="J15" i="1"/>
  <c r="J14" i="1"/>
  <c r="J13" i="1"/>
  <c r="K13" i="1" s="1"/>
  <c r="J12" i="1"/>
  <c r="J11" i="1"/>
  <c r="K11" i="1" s="1"/>
  <c r="J10" i="1"/>
  <c r="J9" i="1"/>
  <c r="K9" i="1" s="1"/>
  <c r="F26" i="1"/>
  <c r="F24" i="1"/>
  <c r="F21" i="1"/>
  <c r="F19" i="1"/>
  <c r="F17" i="1"/>
  <c r="F15" i="1"/>
  <c r="F13" i="1"/>
  <c r="F11" i="1"/>
  <c r="H28" i="1"/>
  <c r="K15" i="1" l="1"/>
  <c r="K17" i="1"/>
  <c r="K19" i="1"/>
  <c r="K21" i="1"/>
  <c r="K26" i="1"/>
  <c r="K24" i="1"/>
  <c r="K28" i="1"/>
  <c r="J23" i="1"/>
  <c r="C28" i="1" l="1"/>
  <c r="K30" i="1" l="1"/>
  <c r="K34" i="1" s="1"/>
</calcChain>
</file>

<file path=xl/sharedStrings.xml><?xml version="1.0" encoding="utf-8"?>
<sst xmlns="http://schemas.openxmlformats.org/spreadsheetml/2006/main" count="72" uniqueCount="50">
  <si>
    <t>No</t>
    <phoneticPr fontId="1"/>
  </si>
  <si>
    <t>施設名称</t>
    <rPh sb="0" eb="2">
      <t>シセツ</t>
    </rPh>
    <rPh sb="2" eb="4">
      <t>メイショウ</t>
    </rPh>
    <phoneticPr fontId="1"/>
  </si>
  <si>
    <t>基本料金</t>
    <rPh sb="0" eb="2">
      <t>キホン</t>
    </rPh>
    <rPh sb="2" eb="4">
      <t>リョウキン</t>
    </rPh>
    <phoneticPr fontId="1"/>
  </si>
  <si>
    <t>予定契約電力</t>
    <rPh sb="0" eb="2">
      <t>ヨテイ</t>
    </rPh>
    <rPh sb="2" eb="4">
      <t>ケイヤク</t>
    </rPh>
    <rPh sb="4" eb="6">
      <t>デンリョク</t>
    </rPh>
    <phoneticPr fontId="1"/>
  </si>
  <si>
    <t>（kW）</t>
  </si>
  <si>
    <t>単価(円/kW･月）　</t>
    <rPh sb="0" eb="2">
      <t>タンカ</t>
    </rPh>
    <rPh sb="3" eb="4">
      <t>エン</t>
    </rPh>
    <rPh sb="8" eb="9">
      <t>ツキ</t>
    </rPh>
    <phoneticPr fontId="1"/>
  </si>
  <si>
    <t>※小数点以下第2迄記入</t>
    <phoneticPr fontId="1"/>
  </si>
  <si>
    <t>力率</t>
    <rPh sb="0" eb="2">
      <t>リキリツ</t>
    </rPh>
    <phoneticPr fontId="1"/>
  </si>
  <si>
    <t>（％）</t>
  </si>
  <si>
    <t>基本料金（円）　　</t>
    <rPh sb="0" eb="2">
      <t>キホン</t>
    </rPh>
    <rPh sb="2" eb="4">
      <t>リョウキン</t>
    </rPh>
    <rPh sb="5" eb="6">
      <t>エン</t>
    </rPh>
    <phoneticPr fontId="1"/>
  </si>
  <si>
    <t>※小数点以下第3位切捨て</t>
  </si>
  <si>
    <t>従量料金</t>
    <rPh sb="0" eb="1">
      <t>ジュ</t>
    </rPh>
    <rPh sb="1" eb="2">
      <t>リョウ</t>
    </rPh>
    <rPh sb="2" eb="4">
      <t>リョウキン</t>
    </rPh>
    <phoneticPr fontId="1"/>
  </si>
  <si>
    <t>予定電力量</t>
    <rPh sb="0" eb="2">
      <t>ヨテイ</t>
    </rPh>
    <rPh sb="2" eb="5">
      <t>デンリョクリョウ</t>
    </rPh>
    <phoneticPr fontId="1"/>
  </si>
  <si>
    <t>（kWh）</t>
    <phoneticPr fontId="1"/>
  </si>
  <si>
    <t>単価(円/kW）</t>
    <rPh sb="0" eb="2">
      <t>タンカ</t>
    </rPh>
    <phoneticPr fontId="1"/>
  </si>
  <si>
    <t>従量料金（円）</t>
    <rPh sb="0" eb="2">
      <t>ジュウリョウ</t>
    </rPh>
    <rPh sb="2" eb="4">
      <t>リョウキン</t>
    </rPh>
    <rPh sb="5" eb="6">
      <t>エン</t>
    </rPh>
    <phoneticPr fontId="1"/>
  </si>
  <si>
    <t>総計（円）</t>
    <rPh sb="0" eb="2">
      <t>ソウケイ</t>
    </rPh>
    <rPh sb="3" eb="4">
      <t>エン</t>
    </rPh>
    <phoneticPr fontId="1"/>
  </si>
  <si>
    <t>夏季</t>
    <rPh sb="0" eb="2">
      <t>カキ</t>
    </rPh>
    <phoneticPr fontId="1"/>
  </si>
  <si>
    <t>その他季</t>
    <rPh sb="2" eb="3">
      <t>タ</t>
    </rPh>
    <rPh sb="3" eb="4">
      <t>キ</t>
    </rPh>
    <phoneticPr fontId="1"/>
  </si>
  <si>
    <t>総計</t>
    <rPh sb="0" eb="2">
      <t>ソウケイ</t>
    </rPh>
    <phoneticPr fontId="1"/>
  </si>
  <si>
    <t>･･･ ①</t>
    <phoneticPr fontId="1"/>
  </si>
  <si>
    <t>住所</t>
    <rPh sb="0" eb="2">
      <t>ジュウショ</t>
    </rPh>
    <phoneticPr fontId="1"/>
  </si>
  <si>
    <t>商号</t>
    <rPh sb="0" eb="2">
      <t>ショウゴウ</t>
    </rPh>
    <phoneticPr fontId="1"/>
  </si>
  <si>
    <t>代表者名</t>
    <rPh sb="0" eb="3">
      <t>ダイヒョウシャ</t>
    </rPh>
    <rPh sb="3" eb="4">
      <t>メイ</t>
    </rPh>
    <phoneticPr fontId="1"/>
  </si>
  <si>
    <t>印</t>
    <rPh sb="0" eb="1">
      <t>イン</t>
    </rPh>
    <phoneticPr fontId="1"/>
  </si>
  <si>
    <t>※夏季は、毎年７月１日から９月３０日までの期間とし、その他季は夏季以外の期間とする。</t>
    <rPh sb="1" eb="3">
      <t>カキ</t>
    </rPh>
    <rPh sb="5" eb="7">
      <t>マイトシ</t>
    </rPh>
    <rPh sb="8" eb="9">
      <t>ガツ</t>
    </rPh>
    <rPh sb="10" eb="11">
      <t>ニチ</t>
    </rPh>
    <rPh sb="14" eb="15">
      <t>ガツ</t>
    </rPh>
    <rPh sb="17" eb="18">
      <t>ニチ</t>
    </rPh>
    <rPh sb="21" eb="23">
      <t>キカン</t>
    </rPh>
    <rPh sb="28" eb="29">
      <t>タ</t>
    </rPh>
    <rPh sb="29" eb="30">
      <t>キ</t>
    </rPh>
    <rPh sb="31" eb="33">
      <t>カキ</t>
    </rPh>
    <rPh sb="33" eb="35">
      <t>イガイ</t>
    </rPh>
    <rPh sb="36" eb="38">
      <t>キカン</t>
    </rPh>
    <phoneticPr fontId="1"/>
  </si>
  <si>
    <t>※契約期間における予定平均力率は１００％とする。</t>
    <rPh sb="1" eb="3">
      <t>ケイヤク</t>
    </rPh>
    <rPh sb="3" eb="5">
      <t>キカン</t>
    </rPh>
    <rPh sb="9" eb="11">
      <t>ヨテイ</t>
    </rPh>
    <rPh sb="11" eb="13">
      <t>ヘイキン</t>
    </rPh>
    <rPh sb="13" eb="15">
      <t>リキリツ</t>
    </rPh>
    <phoneticPr fontId="1"/>
  </si>
  <si>
    <t>※燃料費調整費、電気事業者による再生可能エネルギー電気の特別措置法に基づく賦課金は考慮しないこと。</t>
    <rPh sb="1" eb="4">
      <t>ネンリョウヒ</t>
    </rPh>
    <rPh sb="4" eb="7">
      <t>チョウセイヒ</t>
    </rPh>
    <rPh sb="8" eb="10">
      <t>デンキ</t>
    </rPh>
    <rPh sb="10" eb="13">
      <t>ジギョウシャ</t>
    </rPh>
    <rPh sb="16" eb="18">
      <t>サイセイ</t>
    </rPh>
    <rPh sb="18" eb="20">
      <t>カノウ</t>
    </rPh>
    <rPh sb="25" eb="27">
      <t>デンキ</t>
    </rPh>
    <rPh sb="28" eb="30">
      <t>トクベツ</t>
    </rPh>
    <rPh sb="30" eb="33">
      <t>ソチホウ</t>
    </rPh>
    <rPh sb="34" eb="35">
      <t>モト</t>
    </rPh>
    <rPh sb="37" eb="40">
      <t>フカキン</t>
    </rPh>
    <rPh sb="41" eb="43">
      <t>コウリョ</t>
    </rPh>
    <phoneticPr fontId="1"/>
  </si>
  <si>
    <t>･･･②</t>
    <phoneticPr fontId="1"/>
  </si>
  <si>
    <t>･･･③</t>
    <phoneticPr fontId="1"/>
  </si>
  <si>
    <t>税込み金額</t>
    <rPh sb="0" eb="2">
      <t>ゼイコ</t>
    </rPh>
    <rPh sb="3" eb="5">
      <t>キンガク</t>
    </rPh>
    <phoneticPr fontId="1"/>
  </si>
  <si>
    <t>小数点切り捨て</t>
    <rPh sb="0" eb="3">
      <t>ショウスウテン</t>
    </rPh>
    <rPh sb="3" eb="4">
      <t>キ</t>
    </rPh>
    <rPh sb="5" eb="6">
      <t>ス</t>
    </rPh>
    <phoneticPr fontId="1"/>
  </si>
  <si>
    <t>（１円未満切り上げとする。)</t>
    <rPh sb="2" eb="5">
      <t>エンミマン</t>
    </rPh>
    <rPh sb="5" eb="6">
      <t>キ</t>
    </rPh>
    <rPh sb="7" eb="8">
      <t>ア</t>
    </rPh>
    <phoneticPr fontId="1"/>
  </si>
  <si>
    <t>②×１００／１１０</t>
    <phoneticPr fontId="1"/>
  </si>
  <si>
    <t>高山小学校</t>
    <rPh sb="0" eb="2">
      <t>タカヤマ</t>
    </rPh>
    <rPh sb="2" eb="5">
      <t>ショウガッコウ</t>
    </rPh>
    <phoneticPr fontId="1"/>
  </si>
  <si>
    <t>いぶき会館</t>
    <rPh sb="3" eb="5">
      <t>カイカン</t>
    </rPh>
    <phoneticPr fontId="1"/>
  </si>
  <si>
    <t>高山村保健福祉センター</t>
    <rPh sb="0" eb="2">
      <t>タカヤマ</t>
    </rPh>
    <rPh sb="2" eb="3">
      <t>ムラ</t>
    </rPh>
    <rPh sb="3" eb="5">
      <t>ホケン</t>
    </rPh>
    <rPh sb="5" eb="7">
      <t>フクシ</t>
    </rPh>
    <phoneticPr fontId="1"/>
  </si>
  <si>
    <t>高山揚水場（農用水）</t>
    <rPh sb="0" eb="2">
      <t>タカヤマ</t>
    </rPh>
    <rPh sb="2" eb="4">
      <t>ヨウスイ</t>
    </rPh>
    <rPh sb="4" eb="5">
      <t>ジョウ</t>
    </rPh>
    <rPh sb="6" eb="7">
      <t>ノウ</t>
    </rPh>
    <rPh sb="7" eb="9">
      <t>ヨウスイ</t>
    </rPh>
    <phoneticPr fontId="1"/>
  </si>
  <si>
    <t>高山中学校</t>
    <rPh sb="0" eb="2">
      <t>タカヤマ</t>
    </rPh>
    <rPh sb="2" eb="5">
      <t>チュウガッコウ</t>
    </rPh>
    <phoneticPr fontId="1"/>
  </si>
  <si>
    <t>夜間</t>
    <rPh sb="0" eb="2">
      <t>ヤカン</t>
    </rPh>
    <phoneticPr fontId="1"/>
  </si>
  <si>
    <t>高山村役場庁舎</t>
    <rPh sb="0" eb="2">
      <t>タカヤマ</t>
    </rPh>
    <rPh sb="2" eb="3">
      <t>ムラ</t>
    </rPh>
    <rPh sb="3" eb="5">
      <t>ヤクバ</t>
    </rPh>
    <rPh sb="5" eb="7">
      <t>チョウシャ</t>
    </rPh>
    <phoneticPr fontId="1"/>
  </si>
  <si>
    <t>－</t>
    <phoneticPr fontId="1"/>
  </si>
  <si>
    <t>－</t>
    <phoneticPr fontId="1"/>
  </si>
  <si>
    <t>－</t>
    <phoneticPr fontId="1"/>
  </si>
  <si>
    <t>原・本宿・新田地区
汚水処理場</t>
    <phoneticPr fontId="1"/>
  </si>
  <si>
    <t>五領・判形地区
汚水処理場</t>
    <phoneticPr fontId="1"/>
  </si>
  <si>
    <t>高山村立学校給食センター</t>
    <rPh sb="0" eb="2">
      <t>タカヤマ</t>
    </rPh>
    <rPh sb="2" eb="4">
      <t>ソンリツ</t>
    </rPh>
    <rPh sb="4" eb="6">
      <t>ガッコウ</t>
    </rPh>
    <rPh sb="6" eb="8">
      <t>キュウショク</t>
    </rPh>
    <phoneticPr fontId="1"/>
  </si>
  <si>
    <t>入札金額→税抜き金額</t>
    <rPh sb="0" eb="2">
      <t>ニュウサツ</t>
    </rPh>
    <rPh sb="2" eb="4">
      <t>キンガク</t>
    </rPh>
    <rPh sb="5" eb="7">
      <t>ゼイヌ</t>
    </rPh>
    <rPh sb="8" eb="10">
      <t>キンガク</t>
    </rPh>
    <phoneticPr fontId="1"/>
  </si>
  <si>
    <t>※令和８年４月分から令和９年３月分の予定電力量(12ヶ月分)</t>
    <rPh sb="1" eb="3">
      <t>レイワ</t>
    </rPh>
    <rPh sb="4" eb="5">
      <t>ネン</t>
    </rPh>
    <rPh sb="6" eb="7">
      <t>ガツ</t>
    </rPh>
    <rPh sb="7" eb="8">
      <t>ブン</t>
    </rPh>
    <rPh sb="10" eb="12">
      <t>レイワ</t>
    </rPh>
    <rPh sb="13" eb="14">
      <t>ネン</t>
    </rPh>
    <rPh sb="15" eb="17">
      <t>ガツブン</t>
    </rPh>
    <rPh sb="18" eb="20">
      <t>ヨテイ</t>
    </rPh>
    <rPh sb="20" eb="23">
      <t>デンリョクリョウ</t>
    </rPh>
    <rPh sb="27" eb="28">
      <t>ゲツ</t>
    </rPh>
    <rPh sb="28" eb="29">
      <t>ブン</t>
    </rPh>
    <phoneticPr fontId="1"/>
  </si>
  <si>
    <t>令和８年度　村単独事業　高山村各施設電力供給事業</t>
    <rPh sb="0" eb="2">
      <t>レイワ</t>
    </rPh>
    <rPh sb="3" eb="5">
      <t>ネンド</t>
    </rPh>
    <rPh sb="6" eb="7">
      <t>ムラ</t>
    </rPh>
    <rPh sb="7" eb="9">
      <t>タンドク</t>
    </rPh>
    <rPh sb="9" eb="11">
      <t>ジギョウ</t>
    </rPh>
    <rPh sb="12" eb="14">
      <t>タカヤマ</t>
    </rPh>
    <rPh sb="14" eb="15">
      <t>ムラ</t>
    </rPh>
    <rPh sb="15" eb="16">
      <t>カク</t>
    </rPh>
    <rPh sb="16" eb="18">
      <t>シセツ</t>
    </rPh>
    <rPh sb="18" eb="20">
      <t>デンリョク</t>
    </rPh>
    <rPh sb="20" eb="22">
      <t>キョウキュウ</t>
    </rPh>
    <rPh sb="22" eb="24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</si>
</sst>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#,##0_);[Red]\(#,##0\)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0" xfId="1" applyFont="1">
      <alignment vertical="center"/>
    </xf>
    <xf numFmtId="38" fontId="6" fillId="0" borderId="0" xfId="1" applyFont="1" applyAlignment="1">
      <alignment horizontal="right" vertical="center"/>
    </xf>
    <xf numFmtId="38" fontId="7" fillId="0" borderId="3" xfId="1" applyFont="1" applyBorder="1">
      <alignment vertical="center"/>
    </xf>
    <xf numFmtId="38" fontId="11" fillId="0" borderId="0" xfId="1" applyFont="1" applyAlignment="1">
      <alignment horizontal="right" vertical="center"/>
    </xf>
    <xf numFmtId="0" fontId="4" fillId="3" borderId="1" xfId="0" applyFont="1" applyFill="1" applyBorder="1">
      <alignment vertical="center"/>
    </xf>
    <xf numFmtId="177" fontId="4" fillId="3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177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0" fontId="4" fillId="0" borderId="3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38" fontId="4" fillId="0" borderId="3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8" fontId="4" fillId="0" borderId="7" xfId="1" applyFont="1" applyBorder="1" applyAlignment="1">
      <alignment horizontal="right" vertical="center"/>
    </xf>
    <xf numFmtId="38" fontId="4" fillId="0" borderId="1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0" fontId="4" fillId="0" borderId="2" xfId="1" quotePrefix="1" applyNumberFormat="1" applyFont="1" applyBorder="1" applyAlignment="1">
      <alignment horizontal="right" vertical="center"/>
    </xf>
    <xf numFmtId="40" fontId="4" fillId="0" borderId="3" xfId="1" applyNumberFormat="1" applyFont="1" applyBorder="1" applyAlignment="1">
      <alignment horizontal="right" vertical="center"/>
    </xf>
    <xf numFmtId="40" fontId="4" fillId="0" borderId="7" xfId="1" quotePrefix="1" applyNumberFormat="1" applyFont="1" applyBorder="1" applyAlignment="1">
      <alignment horizontal="right" vertical="center"/>
    </xf>
    <xf numFmtId="40" fontId="4" fillId="0" borderId="3" xfId="1" quotePrefix="1" applyNumberFormat="1" applyFont="1" applyBorder="1" applyAlignment="1">
      <alignment vertical="center"/>
    </xf>
    <xf numFmtId="40" fontId="4" fillId="0" borderId="2" xfId="1" applyNumberFormat="1" applyFont="1" applyBorder="1" applyAlignment="1">
      <alignment horizontal="right" vertical="center"/>
    </xf>
    <xf numFmtId="40" fontId="4" fillId="0" borderId="7" xfId="1" applyNumberFormat="1" applyFont="1" applyBorder="1" applyAlignment="1">
      <alignment horizontal="right" vertical="center"/>
    </xf>
    <xf numFmtId="40" fontId="4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view="pageBreakPreview" zoomScale="130" zoomScaleNormal="100" zoomScaleSheetLayoutView="130" workbookViewId="0">
      <selection activeCell="K9" sqref="K9:K10"/>
    </sheetView>
  </sheetViews>
  <sheetFormatPr defaultRowHeight="13.5" x14ac:dyDescent="0.4"/>
  <cols>
    <col min="1" max="1" width="4.125" style="3" customWidth="1"/>
    <col min="2" max="2" width="25.375" style="3" customWidth="1"/>
    <col min="3" max="3" width="12.875" style="3" customWidth="1"/>
    <col min="4" max="4" width="16.875" style="3" customWidth="1"/>
    <col min="5" max="5" width="7.125" style="3" customWidth="1"/>
    <col min="6" max="6" width="18.125" style="3" customWidth="1"/>
    <col min="7" max="8" width="10.125" style="3" customWidth="1"/>
    <col min="9" max="9" width="20.375" style="3" bestFit="1" customWidth="1"/>
    <col min="10" max="10" width="18.875" style="3" customWidth="1"/>
    <col min="11" max="11" width="18.25" style="18" customWidth="1"/>
    <col min="12" max="16384" width="9" style="3"/>
  </cols>
  <sheetData>
    <row r="1" spans="1:11" ht="25.5" x14ac:dyDescent="0.4">
      <c r="A1" s="1"/>
      <c r="B1" s="2"/>
      <c r="K1" s="21"/>
    </row>
    <row r="2" spans="1:11" ht="43.5" customHeight="1" x14ac:dyDescent="0.4">
      <c r="I2" s="4" t="s">
        <v>21</v>
      </c>
    </row>
    <row r="3" spans="1:11" ht="48" customHeight="1" x14ac:dyDescent="0.4">
      <c r="A3" s="1" t="s">
        <v>49</v>
      </c>
      <c r="I3" s="4" t="s">
        <v>22</v>
      </c>
    </row>
    <row r="4" spans="1:11" ht="37.5" customHeight="1" x14ac:dyDescent="0.4">
      <c r="A4" s="43" t="s">
        <v>48</v>
      </c>
      <c r="B4" s="44"/>
      <c r="C4" s="44"/>
      <c r="D4" s="44"/>
      <c r="E4" s="44"/>
      <c r="F4" s="44"/>
      <c r="I4" s="4" t="s">
        <v>23</v>
      </c>
      <c r="K4" s="19" t="s">
        <v>24</v>
      </c>
    </row>
    <row r="6" spans="1:11" x14ac:dyDescent="0.4">
      <c r="A6" s="32" t="s">
        <v>0</v>
      </c>
      <c r="B6" s="32" t="s">
        <v>1</v>
      </c>
      <c r="C6" s="42" t="s">
        <v>2</v>
      </c>
      <c r="D6" s="42"/>
      <c r="E6" s="42"/>
      <c r="F6" s="42"/>
      <c r="G6" s="49" t="s">
        <v>11</v>
      </c>
      <c r="H6" s="50"/>
      <c r="I6" s="50"/>
      <c r="J6" s="51"/>
      <c r="K6" s="46" t="s">
        <v>16</v>
      </c>
    </row>
    <row r="7" spans="1:11" x14ac:dyDescent="0.4">
      <c r="A7" s="39"/>
      <c r="B7" s="39"/>
      <c r="C7" s="5" t="s">
        <v>3</v>
      </c>
      <c r="D7" s="5" t="s">
        <v>5</v>
      </c>
      <c r="E7" s="5" t="s">
        <v>7</v>
      </c>
      <c r="F7" s="5" t="s">
        <v>9</v>
      </c>
      <c r="G7" s="48" t="s">
        <v>12</v>
      </c>
      <c r="H7" s="48"/>
      <c r="I7" s="5" t="s">
        <v>14</v>
      </c>
      <c r="J7" s="5" t="s">
        <v>15</v>
      </c>
      <c r="K7" s="47"/>
    </row>
    <row r="8" spans="1:11" x14ac:dyDescent="0.4">
      <c r="A8" s="33"/>
      <c r="B8" s="33"/>
      <c r="C8" s="6" t="s">
        <v>4</v>
      </c>
      <c r="D8" s="7" t="s">
        <v>6</v>
      </c>
      <c r="E8" s="6" t="s">
        <v>8</v>
      </c>
      <c r="F8" s="7" t="s">
        <v>10</v>
      </c>
      <c r="G8" s="33" t="s">
        <v>13</v>
      </c>
      <c r="H8" s="33"/>
      <c r="I8" s="7" t="s">
        <v>6</v>
      </c>
      <c r="J8" s="7" t="s">
        <v>10</v>
      </c>
      <c r="K8" s="20" t="s">
        <v>10</v>
      </c>
    </row>
    <row r="9" spans="1:11" x14ac:dyDescent="0.4">
      <c r="A9" s="32">
        <v>1</v>
      </c>
      <c r="B9" s="32" t="s">
        <v>40</v>
      </c>
      <c r="C9" s="35">
        <v>59</v>
      </c>
      <c r="D9" s="37"/>
      <c r="E9" s="35">
        <v>100</v>
      </c>
      <c r="F9" s="52">
        <f>ROUNDDOWN(C9*D9*0.85*12,2)</f>
        <v>0</v>
      </c>
      <c r="G9" s="8" t="s">
        <v>17</v>
      </c>
      <c r="H9" s="9">
        <v>40854</v>
      </c>
      <c r="I9" s="16"/>
      <c r="J9" s="10">
        <f t="shared" ref="J9:J22" si="0">ROUNDDOWN(H9*I9,2)</f>
        <v>0</v>
      </c>
      <c r="K9" s="56">
        <f>ROUNDDOWN(SUM(F9+J9+J10),2)</f>
        <v>0</v>
      </c>
    </row>
    <row r="10" spans="1:11" x14ac:dyDescent="0.4">
      <c r="A10" s="33"/>
      <c r="B10" s="33"/>
      <c r="C10" s="36"/>
      <c r="D10" s="38"/>
      <c r="E10" s="36"/>
      <c r="F10" s="53"/>
      <c r="G10" s="8" t="s">
        <v>18</v>
      </c>
      <c r="H10" s="9">
        <v>88654</v>
      </c>
      <c r="I10" s="16"/>
      <c r="J10" s="10">
        <f t="shared" si="0"/>
        <v>0</v>
      </c>
      <c r="K10" s="53"/>
    </row>
    <row r="11" spans="1:11" x14ac:dyDescent="0.4">
      <c r="A11" s="32">
        <v>2</v>
      </c>
      <c r="B11" s="32" t="s">
        <v>34</v>
      </c>
      <c r="C11" s="35">
        <v>105</v>
      </c>
      <c r="D11" s="37"/>
      <c r="E11" s="35">
        <v>100</v>
      </c>
      <c r="F11" s="52">
        <f>ROUNDDOWN(C11*D11*0.85*12,2)</f>
        <v>0</v>
      </c>
      <c r="G11" s="8" t="s">
        <v>17</v>
      </c>
      <c r="H11" s="9">
        <v>24191</v>
      </c>
      <c r="I11" s="16"/>
      <c r="J11" s="10">
        <f t="shared" si="0"/>
        <v>0</v>
      </c>
      <c r="K11" s="56">
        <f>ROUNDDOWN(SUM(F11+J11+J12),2)</f>
        <v>0</v>
      </c>
    </row>
    <row r="12" spans="1:11" x14ac:dyDescent="0.4">
      <c r="A12" s="33"/>
      <c r="B12" s="33"/>
      <c r="C12" s="36"/>
      <c r="D12" s="38"/>
      <c r="E12" s="36"/>
      <c r="F12" s="53"/>
      <c r="G12" s="8" t="s">
        <v>18</v>
      </c>
      <c r="H12" s="9">
        <v>63040</v>
      </c>
      <c r="I12" s="16"/>
      <c r="J12" s="10">
        <f t="shared" si="0"/>
        <v>0</v>
      </c>
      <c r="K12" s="53"/>
    </row>
    <row r="13" spans="1:11" x14ac:dyDescent="0.4">
      <c r="A13" s="39">
        <v>3</v>
      </c>
      <c r="B13" s="39" t="s">
        <v>38</v>
      </c>
      <c r="C13" s="40">
        <v>100</v>
      </c>
      <c r="D13" s="41"/>
      <c r="E13" s="40">
        <v>100</v>
      </c>
      <c r="F13" s="52">
        <f>ROUNDDOWN(C13*D13*0.85*12,2)</f>
        <v>0</v>
      </c>
      <c r="G13" s="8" t="s">
        <v>17</v>
      </c>
      <c r="H13" s="9">
        <v>17525</v>
      </c>
      <c r="I13" s="16"/>
      <c r="J13" s="10">
        <f t="shared" si="0"/>
        <v>0</v>
      </c>
      <c r="K13" s="56">
        <f>ROUNDDOWN(SUM(F13+J13+J14),2)</f>
        <v>0</v>
      </c>
    </row>
    <row r="14" spans="1:11" x14ac:dyDescent="0.4">
      <c r="A14" s="39"/>
      <c r="B14" s="39"/>
      <c r="C14" s="40"/>
      <c r="D14" s="41"/>
      <c r="E14" s="40"/>
      <c r="F14" s="53"/>
      <c r="G14" s="8" t="s">
        <v>18</v>
      </c>
      <c r="H14" s="9">
        <v>96838</v>
      </c>
      <c r="I14" s="16"/>
      <c r="J14" s="10">
        <f t="shared" si="0"/>
        <v>0</v>
      </c>
      <c r="K14" s="53"/>
    </row>
    <row r="15" spans="1:11" x14ac:dyDescent="0.4">
      <c r="A15" s="32">
        <v>4</v>
      </c>
      <c r="B15" s="32" t="s">
        <v>35</v>
      </c>
      <c r="C15" s="35">
        <v>117</v>
      </c>
      <c r="D15" s="37"/>
      <c r="E15" s="35">
        <v>100</v>
      </c>
      <c r="F15" s="52">
        <f>ROUNDDOWN(C15*D15*0.85*12,2)</f>
        <v>0</v>
      </c>
      <c r="G15" s="8" t="s">
        <v>17</v>
      </c>
      <c r="H15" s="9">
        <v>18753</v>
      </c>
      <c r="I15" s="16"/>
      <c r="J15" s="10">
        <f t="shared" si="0"/>
        <v>0</v>
      </c>
      <c r="K15" s="56">
        <f>ROUNDDOWN(SUM(F15+J15+J16),2)</f>
        <v>0</v>
      </c>
    </row>
    <row r="16" spans="1:11" x14ac:dyDescent="0.4">
      <c r="A16" s="33"/>
      <c r="B16" s="33"/>
      <c r="C16" s="36"/>
      <c r="D16" s="38"/>
      <c r="E16" s="36"/>
      <c r="F16" s="53"/>
      <c r="G16" s="8" t="s">
        <v>18</v>
      </c>
      <c r="H16" s="9">
        <v>76275</v>
      </c>
      <c r="I16" s="16"/>
      <c r="J16" s="10">
        <f t="shared" si="0"/>
        <v>0</v>
      </c>
      <c r="K16" s="53"/>
    </row>
    <row r="17" spans="1:12" x14ac:dyDescent="0.4">
      <c r="A17" s="32">
        <v>5</v>
      </c>
      <c r="B17" s="32" t="s">
        <v>36</v>
      </c>
      <c r="C17" s="35">
        <v>124</v>
      </c>
      <c r="D17" s="37"/>
      <c r="E17" s="35">
        <v>100</v>
      </c>
      <c r="F17" s="52">
        <f>ROUNDDOWN(C17*D17*0.85*12,2)</f>
        <v>0</v>
      </c>
      <c r="G17" s="8" t="s">
        <v>17</v>
      </c>
      <c r="H17" s="9">
        <v>20362</v>
      </c>
      <c r="I17" s="16"/>
      <c r="J17" s="10">
        <f t="shared" si="0"/>
        <v>0</v>
      </c>
      <c r="K17" s="56">
        <f>ROUNDDOWN(SUM(F17+J17+J18),2)</f>
        <v>0</v>
      </c>
    </row>
    <row r="18" spans="1:12" x14ac:dyDescent="0.4">
      <c r="A18" s="33"/>
      <c r="B18" s="33"/>
      <c r="C18" s="36"/>
      <c r="D18" s="38"/>
      <c r="E18" s="36"/>
      <c r="F18" s="53"/>
      <c r="G18" s="8" t="s">
        <v>18</v>
      </c>
      <c r="H18" s="9">
        <v>130191</v>
      </c>
      <c r="I18" s="16"/>
      <c r="J18" s="10">
        <f t="shared" si="0"/>
        <v>0</v>
      </c>
      <c r="K18" s="53"/>
    </row>
    <row r="19" spans="1:12" x14ac:dyDescent="0.4">
      <c r="A19" s="32">
        <v>6</v>
      </c>
      <c r="B19" s="32" t="s">
        <v>37</v>
      </c>
      <c r="C19" s="35">
        <v>43</v>
      </c>
      <c r="D19" s="37"/>
      <c r="E19" s="35">
        <v>100</v>
      </c>
      <c r="F19" s="52">
        <f>ROUNDDOWN(C19*D19*0.85*12,2)</f>
        <v>0</v>
      </c>
      <c r="G19" s="8" t="s">
        <v>17</v>
      </c>
      <c r="H19" s="9">
        <v>18661</v>
      </c>
      <c r="I19" s="16"/>
      <c r="J19" s="10">
        <f t="shared" si="0"/>
        <v>0</v>
      </c>
      <c r="K19" s="56">
        <f>ROUNDDOWN(SUM(F19+J19+J20),2)</f>
        <v>0</v>
      </c>
    </row>
    <row r="20" spans="1:12" x14ac:dyDescent="0.4">
      <c r="A20" s="33"/>
      <c r="B20" s="33"/>
      <c r="C20" s="36"/>
      <c r="D20" s="38"/>
      <c r="E20" s="36"/>
      <c r="F20" s="53"/>
      <c r="G20" s="8" t="s">
        <v>18</v>
      </c>
      <c r="H20" s="9">
        <v>54939</v>
      </c>
      <c r="I20" s="16"/>
      <c r="J20" s="10">
        <f t="shared" si="0"/>
        <v>0</v>
      </c>
      <c r="K20" s="53"/>
    </row>
    <row r="21" spans="1:12" x14ac:dyDescent="0.4">
      <c r="A21" s="32">
        <v>7</v>
      </c>
      <c r="B21" s="32" t="s">
        <v>46</v>
      </c>
      <c r="C21" s="35">
        <v>68</v>
      </c>
      <c r="D21" s="37"/>
      <c r="E21" s="35">
        <v>100</v>
      </c>
      <c r="F21" s="52">
        <f>ROUNDDOWN(C21*D21*0.85*12,2)</f>
        <v>0</v>
      </c>
      <c r="G21" s="25" t="s">
        <v>17</v>
      </c>
      <c r="H21" s="26">
        <v>21941</v>
      </c>
      <c r="I21" s="16"/>
      <c r="J21" s="27">
        <f t="shared" si="0"/>
        <v>0</v>
      </c>
      <c r="K21" s="57">
        <f>ROUNDDOWN(SUM(F21+J21+J22),2)</f>
        <v>0</v>
      </c>
    </row>
    <row r="22" spans="1:12" x14ac:dyDescent="0.4">
      <c r="A22" s="39"/>
      <c r="B22" s="39"/>
      <c r="C22" s="40"/>
      <c r="D22" s="38"/>
      <c r="E22" s="40"/>
      <c r="F22" s="54"/>
      <c r="G22" s="8" t="s">
        <v>18</v>
      </c>
      <c r="H22" s="9">
        <v>55154</v>
      </c>
      <c r="I22" s="16"/>
      <c r="J22" s="10">
        <f t="shared" si="0"/>
        <v>0</v>
      </c>
      <c r="K22" s="57"/>
    </row>
    <row r="23" spans="1:12" ht="13.5" hidden="1" customHeight="1" x14ac:dyDescent="0.4">
      <c r="A23" s="28"/>
      <c r="B23" s="28"/>
      <c r="C23" s="28"/>
      <c r="D23" s="29"/>
      <c r="E23" s="28"/>
      <c r="F23" s="55"/>
      <c r="G23" s="22" t="s">
        <v>39</v>
      </c>
      <c r="H23" s="23"/>
      <c r="I23" s="16"/>
      <c r="J23" s="24">
        <f t="shared" ref="J23" si="1">ROUNDDOWN(H23*I23,2)</f>
        <v>0</v>
      </c>
      <c r="K23" s="53"/>
    </row>
    <row r="24" spans="1:12" x14ac:dyDescent="0.4">
      <c r="A24" s="32">
        <v>8</v>
      </c>
      <c r="B24" s="34" t="s">
        <v>44</v>
      </c>
      <c r="C24" s="35">
        <v>32</v>
      </c>
      <c r="D24" s="37"/>
      <c r="E24" s="35">
        <v>100</v>
      </c>
      <c r="F24" s="52">
        <f>ROUNDDOWN(C24*D24*0.85*12,2)</f>
        <v>0</v>
      </c>
      <c r="G24" s="8" t="s">
        <v>17</v>
      </c>
      <c r="H24" s="9">
        <v>38179</v>
      </c>
      <c r="I24" s="16"/>
      <c r="J24" s="10">
        <f>ROUNDDOWN(H24*I24,2)</f>
        <v>0</v>
      </c>
      <c r="K24" s="56">
        <f>ROUNDDOWN(SUM(F24+J24+J25),2)</f>
        <v>0</v>
      </c>
    </row>
    <row r="25" spans="1:12" x14ac:dyDescent="0.4">
      <c r="A25" s="33"/>
      <c r="B25" s="33"/>
      <c r="C25" s="36"/>
      <c r="D25" s="38"/>
      <c r="E25" s="36"/>
      <c r="F25" s="53"/>
      <c r="G25" s="8" t="s">
        <v>18</v>
      </c>
      <c r="H25" s="9">
        <v>123826</v>
      </c>
      <c r="I25" s="16"/>
      <c r="J25" s="10">
        <f>ROUNDDOWN(H25*I25,2)</f>
        <v>0</v>
      </c>
      <c r="K25" s="53"/>
    </row>
    <row r="26" spans="1:12" x14ac:dyDescent="0.4">
      <c r="A26" s="32">
        <v>9</v>
      </c>
      <c r="B26" s="34" t="s">
        <v>45</v>
      </c>
      <c r="C26" s="35">
        <v>29</v>
      </c>
      <c r="D26" s="37"/>
      <c r="E26" s="35">
        <v>100</v>
      </c>
      <c r="F26" s="52">
        <f>ROUNDDOWN(C26*D26*0.85*12,2)</f>
        <v>0</v>
      </c>
      <c r="G26" s="8" t="s">
        <v>17</v>
      </c>
      <c r="H26" s="9">
        <v>37047</v>
      </c>
      <c r="I26" s="16"/>
      <c r="J26" s="10">
        <f>ROUNDDOWN(H26*I26,2)</f>
        <v>0</v>
      </c>
      <c r="K26" s="56">
        <f>ROUNDDOWN(SUM(F26+J26+J27),2)</f>
        <v>0</v>
      </c>
    </row>
    <row r="27" spans="1:12" x14ac:dyDescent="0.4">
      <c r="A27" s="33"/>
      <c r="B27" s="33"/>
      <c r="C27" s="36"/>
      <c r="D27" s="38"/>
      <c r="E27" s="36"/>
      <c r="F27" s="53"/>
      <c r="G27" s="8" t="s">
        <v>18</v>
      </c>
      <c r="H27" s="9">
        <v>110783</v>
      </c>
      <c r="I27" s="16"/>
      <c r="J27" s="10">
        <f>ROUNDDOWN(H27*I27,2)</f>
        <v>0</v>
      </c>
      <c r="K27" s="53"/>
    </row>
    <row r="28" spans="1:12" ht="52.5" customHeight="1" x14ac:dyDescent="0.4">
      <c r="A28" s="8"/>
      <c r="B28" s="8" t="s">
        <v>19</v>
      </c>
      <c r="C28" s="8">
        <f>SUM(C9:C27)</f>
        <v>677</v>
      </c>
      <c r="D28" s="11" t="s">
        <v>41</v>
      </c>
      <c r="E28" s="11" t="s">
        <v>42</v>
      </c>
      <c r="F28" s="17" t="s">
        <v>41</v>
      </c>
      <c r="G28" s="11" t="s">
        <v>43</v>
      </c>
      <c r="H28" s="9">
        <f>SUM(H9:H27)</f>
        <v>1037213</v>
      </c>
      <c r="I28" s="11" t="s">
        <v>43</v>
      </c>
      <c r="J28" s="12" t="s">
        <v>41</v>
      </c>
      <c r="K28" s="58">
        <f>ROUNDDOWN(SUM(K9:K27),2)</f>
        <v>0</v>
      </c>
      <c r="L28" s="3" t="s">
        <v>20</v>
      </c>
    </row>
    <row r="30" spans="1:12" x14ac:dyDescent="0.4">
      <c r="A30" s="3" t="s">
        <v>25</v>
      </c>
      <c r="K30" s="31">
        <f>ROUNDDOWN(K28,0)</f>
        <v>0</v>
      </c>
    </row>
    <row r="31" spans="1:12" x14ac:dyDescent="0.4">
      <c r="A31" s="3" t="s">
        <v>26</v>
      </c>
      <c r="I31" s="13" t="s">
        <v>30</v>
      </c>
      <c r="J31" s="3" t="s">
        <v>31</v>
      </c>
      <c r="K31" s="45"/>
      <c r="L31" s="3" t="s">
        <v>28</v>
      </c>
    </row>
    <row r="32" spans="1:12" x14ac:dyDescent="0.4">
      <c r="A32" s="3" t="s">
        <v>27</v>
      </c>
      <c r="K32" s="30"/>
    </row>
    <row r="34" spans="9:12" x14ac:dyDescent="0.4">
      <c r="K34" s="31">
        <f>ROUNDUP(K30*100/110,0)</f>
        <v>0</v>
      </c>
    </row>
    <row r="35" spans="9:12" x14ac:dyDescent="0.4">
      <c r="I35" s="14" t="s">
        <v>47</v>
      </c>
      <c r="J35" s="3" t="s">
        <v>33</v>
      </c>
      <c r="K35" s="45"/>
      <c r="L35" s="3" t="s">
        <v>29</v>
      </c>
    </row>
    <row r="36" spans="9:12" x14ac:dyDescent="0.4">
      <c r="J36" s="15" t="s">
        <v>32</v>
      </c>
      <c r="K36" s="30"/>
    </row>
  </sheetData>
  <mergeCells count="73">
    <mergeCell ref="F21:F22"/>
    <mergeCell ref="A21:A22"/>
    <mergeCell ref="B21:B22"/>
    <mergeCell ref="C21:C22"/>
    <mergeCell ref="D21:D22"/>
    <mergeCell ref="E21:E22"/>
    <mergeCell ref="A4:F4"/>
    <mergeCell ref="K21:K23"/>
    <mergeCell ref="K30:K32"/>
    <mergeCell ref="K34:K36"/>
    <mergeCell ref="K13:K14"/>
    <mergeCell ref="K15:K16"/>
    <mergeCell ref="K17:K18"/>
    <mergeCell ref="K19:K20"/>
    <mergeCell ref="K6:K7"/>
    <mergeCell ref="G7:H7"/>
    <mergeCell ref="G8:H8"/>
    <mergeCell ref="K9:K10"/>
    <mergeCell ref="K11:K12"/>
    <mergeCell ref="G6:J6"/>
    <mergeCell ref="B6:B8"/>
    <mergeCell ref="A6:A8"/>
    <mergeCell ref="A9:A10"/>
    <mergeCell ref="B9:B10"/>
    <mergeCell ref="C6:F6"/>
    <mergeCell ref="E9:E10"/>
    <mergeCell ref="F9:F10"/>
    <mergeCell ref="C9:C10"/>
    <mergeCell ref="D9:D10"/>
    <mergeCell ref="F11:F12"/>
    <mergeCell ref="A13:A14"/>
    <mergeCell ref="B13:B14"/>
    <mergeCell ref="C13:C14"/>
    <mergeCell ref="D13:D14"/>
    <mergeCell ref="E13:E14"/>
    <mergeCell ref="C11:C12"/>
    <mergeCell ref="D11:D12"/>
    <mergeCell ref="E11:E12"/>
    <mergeCell ref="A11:A12"/>
    <mergeCell ref="B11:B12"/>
    <mergeCell ref="F17:F18"/>
    <mergeCell ref="F13:F14"/>
    <mergeCell ref="A15:A16"/>
    <mergeCell ref="B15:B16"/>
    <mergeCell ref="C15:C16"/>
    <mergeCell ref="D15:D16"/>
    <mergeCell ref="E15:E16"/>
    <mergeCell ref="F15:F16"/>
    <mergeCell ref="A17:A18"/>
    <mergeCell ref="B17:B18"/>
    <mergeCell ref="C17:C18"/>
    <mergeCell ref="D17:D18"/>
    <mergeCell ref="E17:E18"/>
    <mergeCell ref="F19:F20"/>
    <mergeCell ref="A19:A20"/>
    <mergeCell ref="B19:B20"/>
    <mergeCell ref="C19:C20"/>
    <mergeCell ref="D19:D20"/>
    <mergeCell ref="E19:E20"/>
    <mergeCell ref="F24:F25"/>
    <mergeCell ref="K24:K25"/>
    <mergeCell ref="A26:A27"/>
    <mergeCell ref="B26:B27"/>
    <mergeCell ref="C26:C27"/>
    <mergeCell ref="D26:D27"/>
    <mergeCell ref="E26:E27"/>
    <mergeCell ref="F26:F27"/>
    <mergeCell ref="K26:K27"/>
    <mergeCell ref="A24:A25"/>
    <mergeCell ref="B24:B25"/>
    <mergeCell ref="C24:C25"/>
    <mergeCell ref="D24:D25"/>
    <mergeCell ref="E24:E25"/>
  </mergeCells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小織</dc:creator>
  <cp:lastModifiedBy>飯塚 涼</cp:lastModifiedBy>
  <cp:lastPrinted>2022-01-28T05:45:50Z</cp:lastPrinted>
  <dcterms:created xsi:type="dcterms:W3CDTF">2019-11-07T04:57:34Z</dcterms:created>
  <dcterms:modified xsi:type="dcterms:W3CDTF">2026-01-19T04:52:12Z</dcterms:modified>
</cp:coreProperties>
</file>